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Sheet1!$A$3:$K$20</definedName>
    <definedName name="_xlnm.Print_Titles" localSheetId="0">Sheet1!$1:$3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<sst xmlns="http://schemas.openxmlformats.org/spreadsheetml/2006/main" count="67" uniqueCount="50">
  <si>
    <t>海南师范大学实验室教室扩音设备（桂林洋校区实验楼）预算审核对比表</t>
  </si>
  <si>
    <t>项目名称：海南师范大学实验室教室扩音设备（桂林洋校区实验楼）</t>
  </si>
  <si>
    <r>
      <rPr>
        <sz val="9"/>
        <color theme="1"/>
        <rFont val="宋体"/>
        <charset val="134"/>
      </rPr>
      <t>序</t>
    </r>
    <r>
      <rPr>
        <sz val="9"/>
        <color theme="1"/>
        <rFont val="Times New Roman"/>
        <charset val="134"/>
      </rPr>
      <t xml:space="preserve"> </t>
    </r>
    <r>
      <rPr>
        <sz val="9"/>
        <color theme="1"/>
        <rFont val="宋体"/>
        <charset val="134"/>
      </rPr>
      <t>号</t>
    </r>
  </si>
  <si>
    <t>采购品目名称</t>
  </si>
  <si>
    <t>参考规格和配置技术参数</t>
  </si>
  <si>
    <r>
      <rPr>
        <sz val="9"/>
        <color theme="1"/>
        <rFont val="宋体"/>
        <charset val="134"/>
      </rPr>
      <t>数</t>
    </r>
    <r>
      <rPr>
        <sz val="9"/>
        <color theme="1"/>
        <rFont val="Times New Roman"/>
        <charset val="134"/>
      </rPr>
      <t xml:space="preserve"> </t>
    </r>
    <r>
      <rPr>
        <sz val="9"/>
        <color theme="1"/>
        <rFont val="宋体"/>
        <charset val="134"/>
      </rPr>
      <t>量</t>
    </r>
  </si>
  <si>
    <r>
      <rPr>
        <sz val="9"/>
        <color theme="1"/>
        <rFont val="宋体"/>
        <charset val="134"/>
      </rPr>
      <t>单</t>
    </r>
    <r>
      <rPr>
        <sz val="9"/>
        <color theme="1"/>
        <rFont val="Times New Roman"/>
        <charset val="134"/>
      </rPr>
      <t xml:space="preserve"> </t>
    </r>
    <r>
      <rPr>
        <sz val="9"/>
        <color theme="1"/>
        <rFont val="宋体"/>
        <charset val="134"/>
      </rPr>
      <t>位</t>
    </r>
  </si>
  <si>
    <t>送审单价（元）</t>
  </si>
  <si>
    <t>送审总价（元）</t>
  </si>
  <si>
    <t>审核单价（元）</t>
  </si>
  <si>
    <t>审核总价（元）</t>
  </si>
  <si>
    <t>核增（减）</t>
  </si>
  <si>
    <t>备注</t>
  </si>
  <si>
    <t>前置放器</t>
  </si>
  <si>
    <t>品牌/型号：OTEWA/TA1251P、产地：广州市
五个话筒输入口，三个辅助输入口，两个紧急输入口，两个辅助输出口。
两级优先默音功能。</t>
  </si>
  <si>
    <t>台</t>
  </si>
  <si>
    <t>实验楼4间自主学习中心教室</t>
  </si>
  <si>
    <t>电源时序器</t>
  </si>
  <si>
    <t>▪8路+2路直通220VAC电源输出时序器。
▪主要针对音频设备复杂的加电顺序，它启动电源后以每秒开启一路电源电压的顺序输出，这样既免除了多少台设备电源的开关繁复操作，又避免了多台设备同时启动，产生强大启动电流而引起的电源跳闸或损坏音响设备。
▪应用场所：固定或流动安装、多功能厅、学校活动、会议系统
技术参数：
输入电压:  AC110V-220V 50Hz-60Hz
最大输入电流： 30A
单路额定输出电流: 13A
单路最大输出电流: 25A
时序电压输出： 8路
辅助电压输出：2路（最大电流5A)
延时时间:  1S
接功放数量： 建议接2至4台1000-1500W功放，分别接在5至8通道上
电压显示： 3位LED数码管
通道工作状态显示:  8个红色LED
尺寸(LxDxH)mm:   482x210x44mm
净重:3.2kg</t>
  </si>
  <si>
    <t>功放放大器</t>
  </si>
  <si>
    <t xml:space="preserve">
▪标准2U机箱。大能量线性供电，高效超环型变压器。输入信号设有0.775V、1V、14V选择开关。
▪具有保护、信号、削波、桥接、电源LED指示灯。左右通道双无极冷风扇，高效率气流冷却通道。
▪具有电源软启动、直流保护、短路保护、过热保护、过载保护。
▪主要应用：流动及固定安装、大、中、小型演出、多功能厅补音、背景音乐、俱乐部、包房扩声系统、厅堂扩声等。
技术参数：
4Ω负载300Wx2 8Ω负载 200Wx2 8Ω桥接负载 600W
频率响应 20Hz-20KHz ±1dB
信噪比 ＞100dB
总谐波失真 ＜0.01%
输入阻抗 22KΩ
输入电压 0.775V ，1V，1.4V
输入接口 XLR
输出接口 Neutrik Speakon
开关模式 Stereo/Bridge/Parallel
电源供电 220V/240V AC50～60Hz
尺寸L×W×H(mm)380x420x88.重量10.5kg</t>
  </si>
  <si>
    <t>专业音箱</t>
  </si>
  <si>
    <t>本系列音箱是专为会议厅、背景音乐而研发的，箱体结构设计采用挂壁安装设计结构美观大方、安装方便特别适用于中高端会议室、教室等场所使用。
1*8″低音
频率范围 90Hz-18.5kHz
灵敏度 93dB/w/m
额定功率 80W/8Ω
覆盖角 60°x 60°
尺寸(WxHxD)cm 26.6x37x21.5 
净重(kg) 5.8</t>
  </si>
  <si>
    <t>只</t>
  </si>
  <si>
    <t>实验楼4间自主学习中心教室和实验楼语音室112,113，每间教室2个</t>
  </si>
  <si>
    <t>手持话筒</t>
  </si>
  <si>
    <t xml:space="preserve">功能特点：
1、全信息 LCD屏显示RF高频强度，手持电池功耗监控，AF音频动态，CH频道，频率等
2、超高频段UHF频段传输信号，频率范围610-790MHz，两通道接收信号,每通道100个信道可选。
3、通道具有自动搜频功能，可一键筛选最干净频率，更有效地避免环境中的干扰。
4、自动红外线对频，使发射机与接收机自动同频收发.
5、采用二次变频的模块化数字高频电路设计技术，具有极高的抗干扰能力。
6、多重数字静噪控制电路，拒绝外部干扰
7、集成的语音压缩扩展电路，极大地提高信噪比
8、独特的数字电路设计，动态大，频响宽，噪音小
9、接收机带有数字ID加密，抗信号干扰强。
10、接收机可独立调节音量大小和发射端有功率大小调节，方便不同场合的使用
11、工作距离:80米(空阔地方)
适用于各种会议和演、讲场合。
接收机参数：
机箱规格:EIA 标准1U
通道组数:双通道
载波频率：UHF640-790MHz
频率稳定性：〈±30ppm
谐波失真：〈0.5%
频率响应：40HZ～16KHZ ±3dB
音频输出：独立平衡式:250mV 混合式:200mV
适配器输出电压：DC12V
消耗功率：2-5WATER
接收灵敏度：〉5dBu(SINAD=20dB）
调制方式：FM，F3F
最大调制度：±12KHZ
高次谐波：低于主波基准40DB以上
手持麦克风：
载波频率：UHF640-690MHz
频率稳定性：〈±30ppm
谐波失真：〈0.5%
频率响应：40HZ～16KHZ ±3dB
发射功率：22mW
</t>
  </si>
  <si>
    <t>实验楼4间自主学习中心教室1台放办公室，语音室每个教室1台</t>
  </si>
  <si>
    <t>调制方式：FM，F3F
最大调制度：±12KHZ
高次谐波：低于主波基准40DB以上
使用电源电压：3V(2节1.5V碱性电池)
连续使用时间：10小时
腰包参数：
振荡方式：PLL锁相环频率
合成供电源:DC3V(1.5VAA*2)
载波频率:500HMz-960HMz
信噪比:&gt;105db
频率干扰比:&gt;80db
拾音模式:电容式
发射功率:30mw(high) 3mw(low)
电池寿命:约10小时(30mw)
领夹：
音头尺寸：3 单指向性迷你电容式音头
音频响应：40Hz-20KHz
灵敏度：-48 dBV±3dBV/pa (0dB=1v/pa)
最大承受音压：138dB(Typical,1%THD)
单头固定夹：一个
输出联机长度：150公分
颜色：黑色
重量：约22公克</t>
  </si>
  <si>
    <t>音频隔离器</t>
  </si>
  <si>
    <t>个</t>
  </si>
  <si>
    <t>音频线</t>
  </si>
  <si>
    <t>莲花对3.5头</t>
  </si>
  <si>
    <t>条</t>
  </si>
  <si>
    <t>音箱线</t>
  </si>
  <si>
    <t>卷</t>
  </si>
  <si>
    <t>辅材</t>
  </si>
  <si>
    <t>线槽 胶粒 胶布等等</t>
  </si>
  <si>
    <t>项</t>
  </si>
  <si>
    <t>自主学习中心</t>
  </si>
  <si>
    <t>安装调试</t>
  </si>
  <si>
    <t>双面可翻转支架白板</t>
  </si>
  <si>
    <t>100x200双面可翻转支架白板正白反绿</t>
  </si>
  <si>
    <t>实验113,112语音教室白板</t>
  </si>
  <si>
    <t>功率放器</t>
  </si>
  <si>
    <t>▪具有U盘，SD卡MP3格式播放功能
▪带FM收音机，蓝牙播放
▪配合EF-205和EF-405会议音箱的阻抗匹配可一台功放推动四个音箱
▪标准2U机箱，大能量线性供电，高效超环型变压器
▪具有信号、电源LED指示灯
▪通道双无极冷风扇，高效率气流冷却通道
▪具有电源软启动、直流保护、短路保护、过热保护、过载保护
技术参数：
输出功率：150+150W(8欧)  230+230W(4欧)
推荐使用阻抗：8欧
失真(THD)：0.1%  20Hz-20kHz
频率响应：20Hz-20kHz ±1.5dB
输入灵敏度：话筒 0.5mv-100mv/2kohm     线路 0.707v/51kohm
音乐音调控制：低频(增加/衰减)±15dB  高频(增加/衰减)±15dB
话筒音调控制：低频(增加/衰减)±15dB  高频(增加/衰减)±15dB
线路输出灵敏度：0.775V/1kohm
保护功能：短路、过载、DC、开关机、温度
电源供应 ：AC220V-240V 50Hz
尺寸(LxDxH)mm：2U机箱   430x 363x 88
重量(kg)：14</t>
  </si>
  <si>
    <t>实验113,112语音教室扩音设备</t>
  </si>
  <si>
    <t>桌面麦架</t>
  </si>
  <si>
    <t>语音室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</si>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</sst>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8"/>
      <name val="微软雅黑"/>
      <charset val="134"/>
    </font>
    <font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sz val="9"/>
      <color theme="1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7" applyNumberFormat="0" applyAlignment="0" applyProtection="0">
      <alignment vertical="center"/>
    </xf>
    <xf numFmtId="0" fontId="12" fillId="4" borderId="8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5" borderId="9" applyNumberFormat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2" fillId="0" borderId="0"/>
    <xf numFmtId="0" fontId="22" fillId="0" borderId="0">
      <alignment vertical="center"/>
    </xf>
    <xf numFmtId="0" fontId="22" fillId="0" borderId="0"/>
    <xf numFmtId="0" fontId="23" fillId="0" borderId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10" fontId="2" fillId="0" borderId="1" xfId="3" applyNumberFormat="1" applyFont="1" applyBorder="1" applyAlignment="1">
      <alignment horizontal="center" vertical="center" wrapText="1"/>
    </xf>
    <xf numFmtId="10" fontId="0" fillId="0" borderId="0" xfId="3" applyNumberFormat="1">
      <alignment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_x000a_mouse.drv=lm" xfId="49"/>
    <cellStyle name="常规_资产配置计划表" xfId="50"/>
    <cellStyle name="常规 14" xfId="51"/>
    <cellStyle name="常规 3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0"/>
  <sheetViews>
    <sheetView tabSelected="1" view="pageBreakPreview" zoomScale="115" zoomScaleNormal="100" topLeftCell="A14" workbookViewId="0">
      <selection activeCell="I20" sqref="I20"/>
    </sheetView>
  </sheetViews>
  <sheetFormatPr defaultColWidth="9" defaultRowHeight="13.5"/>
  <cols>
    <col min="1" max="1" width="2.30833333333333" customWidth="1"/>
    <col min="2" max="2" width="15.675" customWidth="1"/>
    <col min="3" max="3" width="60.875" customWidth="1"/>
    <col min="4" max="4" width="4.9" customWidth="1"/>
    <col min="5" max="5" width="3.625" customWidth="1"/>
    <col min="6" max="9" width="9.75833333333333" customWidth="1"/>
    <col min="10" max="10" width="8.125" customWidth="1"/>
    <col min="11" max="11" width="7.375" customWidth="1"/>
    <col min="12" max="12" width="13.6333333333333" customWidth="1"/>
  </cols>
  <sheetData>
    <row r="1" ht="40" customHeight="1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30" customHeight="1" spans="1:10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</row>
    <row r="3" ht="29" customHeight="1" spans="1:11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  <c r="K3" s="3" t="s">
        <v>12</v>
      </c>
    </row>
    <row r="4" ht="33.75" spans="1:11">
      <c r="A4" s="3">
        <v>1</v>
      </c>
      <c r="B4" s="3" t="s">
        <v>13</v>
      </c>
      <c r="C4" s="4" t="s">
        <v>14</v>
      </c>
      <c r="D4" s="3">
        <v>1</v>
      </c>
      <c r="E4" s="3" t="s">
        <v>15</v>
      </c>
      <c r="F4" s="3">
        <v>2650</v>
      </c>
      <c r="G4" s="3">
        <f>D4*F4</f>
        <v>2650</v>
      </c>
      <c r="H4" s="3">
        <v>2112.8</v>
      </c>
      <c r="I4" s="3">
        <f>D4*H4</f>
        <v>2112.8</v>
      </c>
      <c r="J4" s="3">
        <f>I4-G4</f>
        <v>-537.2</v>
      </c>
      <c r="K4" s="3" t="s">
        <v>16</v>
      </c>
    </row>
    <row r="5" ht="202.5" spans="1:11">
      <c r="A5" s="3">
        <v>2</v>
      </c>
      <c r="B5" s="3" t="s">
        <v>17</v>
      </c>
      <c r="C5" s="4" t="s">
        <v>18</v>
      </c>
      <c r="D5" s="3">
        <v>1</v>
      </c>
      <c r="E5" s="3" t="s">
        <v>15</v>
      </c>
      <c r="F5" s="3">
        <v>2680</v>
      </c>
      <c r="G5" s="3">
        <f>D5*F5</f>
        <v>2680</v>
      </c>
      <c r="H5" s="3">
        <v>1920</v>
      </c>
      <c r="I5" s="3">
        <f>D5*H5</f>
        <v>1920</v>
      </c>
      <c r="J5" s="3">
        <f>I5-G5</f>
        <v>-760</v>
      </c>
      <c r="K5" s="3" t="s">
        <v>16</v>
      </c>
    </row>
    <row r="6" ht="236.25" spans="1:11">
      <c r="A6" s="3">
        <v>3</v>
      </c>
      <c r="B6" s="3" t="s">
        <v>19</v>
      </c>
      <c r="C6" s="4" t="s">
        <v>20</v>
      </c>
      <c r="D6" s="3">
        <v>4</v>
      </c>
      <c r="E6" s="3" t="s">
        <v>15</v>
      </c>
      <c r="F6" s="3">
        <v>2860</v>
      </c>
      <c r="G6" s="3">
        <f>D6*F6</f>
        <v>11440</v>
      </c>
      <c r="H6" s="3">
        <f>F6</f>
        <v>2860</v>
      </c>
      <c r="I6" s="3">
        <f>D6*H6</f>
        <v>11440</v>
      </c>
      <c r="J6" s="3">
        <f>I6-G6</f>
        <v>0</v>
      </c>
      <c r="K6" s="3" t="s">
        <v>16</v>
      </c>
    </row>
    <row r="7" ht="101.25" spans="1:11">
      <c r="A7" s="3">
        <v>4</v>
      </c>
      <c r="B7" s="3" t="s">
        <v>21</v>
      </c>
      <c r="C7" s="4" t="s">
        <v>22</v>
      </c>
      <c r="D7" s="3">
        <v>12</v>
      </c>
      <c r="E7" s="3" t="s">
        <v>23</v>
      </c>
      <c r="F7" s="3">
        <v>1970</v>
      </c>
      <c r="G7" s="3">
        <f>D7*F7</f>
        <v>23640</v>
      </c>
      <c r="H7" s="3">
        <f>F7</f>
        <v>1970</v>
      </c>
      <c r="I7" s="3">
        <f>D7*H7</f>
        <v>23640</v>
      </c>
      <c r="J7" s="3">
        <f>I7-G7</f>
        <v>0</v>
      </c>
      <c r="K7" s="3" t="s">
        <v>24</v>
      </c>
    </row>
    <row r="8" ht="393.75" spans="1:11">
      <c r="A8" s="5">
        <v>5</v>
      </c>
      <c r="B8" s="5" t="s">
        <v>25</v>
      </c>
      <c r="C8" s="4" t="s">
        <v>26</v>
      </c>
      <c r="D8" s="5">
        <v>3</v>
      </c>
      <c r="E8" s="5" t="s">
        <v>15</v>
      </c>
      <c r="F8" s="5">
        <v>3250</v>
      </c>
      <c r="G8" s="5">
        <f>D8*F8</f>
        <v>9750</v>
      </c>
      <c r="H8" s="5">
        <f>F8</f>
        <v>3250</v>
      </c>
      <c r="I8" s="5">
        <f>D8*H8</f>
        <v>9750</v>
      </c>
      <c r="J8" s="5">
        <f>I8-G8</f>
        <v>0</v>
      </c>
      <c r="K8" s="5" t="s">
        <v>27</v>
      </c>
    </row>
    <row r="9" ht="258.75" spans="1:11">
      <c r="A9" s="6"/>
      <c r="B9" s="6"/>
      <c r="C9" s="4" t="s">
        <v>28</v>
      </c>
      <c r="D9" s="6"/>
      <c r="E9" s="6"/>
      <c r="F9" s="6"/>
      <c r="G9" s="6"/>
      <c r="H9" s="6"/>
      <c r="I9" s="6"/>
      <c r="J9" s="6"/>
      <c r="K9" s="6"/>
    </row>
    <row r="10" spans="1:11">
      <c r="A10" s="3">
        <v>6</v>
      </c>
      <c r="B10" s="3" t="s">
        <v>29</v>
      </c>
      <c r="C10" s="4"/>
      <c r="D10" s="3">
        <v>1</v>
      </c>
      <c r="E10" s="3" t="s">
        <v>30</v>
      </c>
      <c r="F10" s="3">
        <v>150</v>
      </c>
      <c r="G10" s="3">
        <f t="shared" ref="G10:G39" si="0">D10*F10</f>
        <v>150</v>
      </c>
      <c r="H10" s="3">
        <f>F10</f>
        <v>150</v>
      </c>
      <c r="I10" s="3">
        <f t="shared" ref="I10:I39" si="1">D10*H10</f>
        <v>150</v>
      </c>
      <c r="J10" s="3">
        <f t="shared" ref="J10:J39" si="2">I10-G10</f>
        <v>0</v>
      </c>
      <c r="K10" s="3"/>
    </row>
    <row r="11" spans="1:11">
      <c r="A11" s="3">
        <v>7</v>
      </c>
      <c r="B11" s="3" t="s">
        <v>31</v>
      </c>
      <c r="C11" s="4" t="s">
        <v>32</v>
      </c>
      <c r="D11" s="3">
        <v>3</v>
      </c>
      <c r="E11" s="3" t="s">
        <v>33</v>
      </c>
      <c r="F11" s="3">
        <v>60</v>
      </c>
      <c r="G11" s="3">
        <f t="shared" si="0"/>
        <v>180</v>
      </c>
      <c r="H11" s="3">
        <f>F11</f>
        <v>60</v>
      </c>
      <c r="I11" s="3">
        <f t="shared" si="1"/>
        <v>180</v>
      </c>
      <c r="J11" s="3">
        <f t="shared" si="2"/>
        <v>0</v>
      </c>
      <c r="K11" s="3"/>
    </row>
    <row r="12" spans="1:11">
      <c r="A12" s="3">
        <v>8</v>
      </c>
      <c r="B12" s="3" t="s">
        <v>34</v>
      </c>
      <c r="C12" s="4"/>
      <c r="D12" s="3">
        <v>10</v>
      </c>
      <c r="E12" s="3" t="s">
        <v>35</v>
      </c>
      <c r="F12" s="3">
        <v>420</v>
      </c>
      <c r="G12" s="3">
        <f t="shared" si="0"/>
        <v>4200</v>
      </c>
      <c r="H12" s="3">
        <f>F12</f>
        <v>420</v>
      </c>
      <c r="I12" s="3">
        <f t="shared" si="1"/>
        <v>4200</v>
      </c>
      <c r="J12" s="3">
        <f t="shared" si="2"/>
        <v>0</v>
      </c>
      <c r="K12" s="3"/>
    </row>
    <row r="13" ht="22.5" spans="1:11">
      <c r="A13" s="3">
        <v>9</v>
      </c>
      <c r="B13" s="3" t="s">
        <v>36</v>
      </c>
      <c r="C13" s="4" t="s">
        <v>37</v>
      </c>
      <c r="D13" s="3">
        <v>1</v>
      </c>
      <c r="E13" s="3" t="s">
        <v>38</v>
      </c>
      <c r="F13" s="3">
        <v>1200</v>
      </c>
      <c r="G13" s="3">
        <f t="shared" si="0"/>
        <v>1200</v>
      </c>
      <c r="H13" s="3">
        <f>F13</f>
        <v>1200</v>
      </c>
      <c r="I13" s="3">
        <f t="shared" si="1"/>
        <v>1200</v>
      </c>
      <c r="J13" s="3">
        <f t="shared" si="2"/>
        <v>0</v>
      </c>
      <c r="K13" s="3" t="s">
        <v>39</v>
      </c>
    </row>
    <row r="14" ht="22.5" spans="1:11">
      <c r="A14" s="3">
        <v>10</v>
      </c>
      <c r="B14" s="3" t="s">
        <v>40</v>
      </c>
      <c r="C14" s="4"/>
      <c r="D14" s="3">
        <v>1</v>
      </c>
      <c r="E14" s="3" t="s">
        <v>38</v>
      </c>
      <c r="F14" s="3">
        <v>2000</v>
      </c>
      <c r="G14" s="3">
        <f t="shared" si="0"/>
        <v>2000</v>
      </c>
      <c r="H14" s="3">
        <v>1650</v>
      </c>
      <c r="I14" s="3">
        <f t="shared" si="1"/>
        <v>1650</v>
      </c>
      <c r="J14" s="3">
        <f t="shared" si="2"/>
        <v>-350</v>
      </c>
      <c r="K14" s="3" t="s">
        <v>39</v>
      </c>
    </row>
    <row r="15" ht="45" spans="1:11">
      <c r="A15" s="3">
        <v>11</v>
      </c>
      <c r="B15" s="3" t="s">
        <v>41</v>
      </c>
      <c r="C15" s="4" t="s">
        <v>42</v>
      </c>
      <c r="D15" s="3">
        <v>2</v>
      </c>
      <c r="E15" s="3" t="s">
        <v>30</v>
      </c>
      <c r="F15" s="3">
        <v>1150</v>
      </c>
      <c r="G15" s="3">
        <f t="shared" si="0"/>
        <v>2300</v>
      </c>
      <c r="H15" s="3">
        <v>965</v>
      </c>
      <c r="I15" s="3">
        <f t="shared" si="1"/>
        <v>1930</v>
      </c>
      <c r="J15" s="3">
        <f t="shared" si="2"/>
        <v>-370</v>
      </c>
      <c r="K15" s="3" t="s">
        <v>43</v>
      </c>
    </row>
    <row r="16" ht="236.25" spans="1:11">
      <c r="A16" s="3">
        <v>12</v>
      </c>
      <c r="B16" s="3" t="s">
        <v>44</v>
      </c>
      <c r="C16" s="4" t="s">
        <v>45</v>
      </c>
      <c r="D16" s="3">
        <v>2</v>
      </c>
      <c r="E16" s="3" t="s">
        <v>15</v>
      </c>
      <c r="F16" s="3">
        <v>3280</v>
      </c>
      <c r="G16" s="3">
        <f t="shared" si="0"/>
        <v>6560</v>
      </c>
      <c r="H16" s="3">
        <f>F16</f>
        <v>3280</v>
      </c>
      <c r="I16" s="3">
        <f t="shared" si="1"/>
        <v>6560</v>
      </c>
      <c r="J16" s="3">
        <f t="shared" si="2"/>
        <v>0</v>
      </c>
      <c r="K16" s="3" t="s">
        <v>46</v>
      </c>
    </row>
    <row r="17" ht="45" spans="1:11">
      <c r="A17" s="3">
        <v>13</v>
      </c>
      <c r="B17" s="3" t="s">
        <v>47</v>
      </c>
      <c r="C17" s="4"/>
      <c r="D17" s="3">
        <v>2</v>
      </c>
      <c r="E17" s="3" t="s">
        <v>30</v>
      </c>
      <c r="F17" s="3">
        <v>70</v>
      </c>
      <c r="G17" s="3">
        <f t="shared" si="0"/>
        <v>140</v>
      </c>
      <c r="H17" s="3">
        <f>F17</f>
        <v>70</v>
      </c>
      <c r="I17" s="3">
        <f t="shared" si="1"/>
        <v>140</v>
      </c>
      <c r="J17" s="3">
        <f t="shared" si="2"/>
        <v>0</v>
      </c>
      <c r="K17" s="3" t="s">
        <v>46</v>
      </c>
    </row>
    <row r="18" spans="1:11">
      <c r="A18" s="3">
        <v>14</v>
      </c>
      <c r="B18" s="3" t="s">
        <v>36</v>
      </c>
      <c r="C18" s="4" t="s">
        <v>37</v>
      </c>
      <c r="D18" s="3">
        <v>2</v>
      </c>
      <c r="E18" s="3" t="s">
        <v>38</v>
      </c>
      <c r="F18" s="3">
        <v>300</v>
      </c>
      <c r="G18" s="3">
        <f t="shared" si="0"/>
        <v>600</v>
      </c>
      <c r="H18" s="3">
        <f>F18</f>
        <v>300</v>
      </c>
      <c r="I18" s="3">
        <f t="shared" si="1"/>
        <v>600</v>
      </c>
      <c r="J18" s="3">
        <f t="shared" si="2"/>
        <v>0</v>
      </c>
      <c r="K18" s="3" t="s">
        <v>48</v>
      </c>
    </row>
    <row r="19" spans="1:11">
      <c r="A19" s="3">
        <v>15</v>
      </c>
      <c r="B19" s="3" t="s">
        <v>40</v>
      </c>
      <c r="C19" s="4"/>
      <c r="D19" s="3">
        <v>2</v>
      </c>
      <c r="E19" s="3" t="s">
        <v>38</v>
      </c>
      <c r="F19" s="3">
        <v>600</v>
      </c>
      <c r="G19" s="3">
        <f t="shared" si="0"/>
        <v>1200</v>
      </c>
      <c r="H19" s="3">
        <f>F19</f>
        <v>600</v>
      </c>
      <c r="I19" s="3">
        <f t="shared" si="1"/>
        <v>1200</v>
      </c>
      <c r="J19" s="3">
        <f t="shared" si="2"/>
        <v>0</v>
      </c>
      <c r="K19" s="3" t="s">
        <v>48</v>
      </c>
    </row>
    <row r="20" ht="44" customHeight="1" spans="1:12">
      <c r="A20" s="3">
        <v>16</v>
      </c>
      <c r="B20" s="3" t="s">
        <v>49</v>
      </c>
      <c r="C20" s="3"/>
      <c r="D20" s="3"/>
      <c r="E20" s="3"/>
      <c r="F20" s="3"/>
      <c r="G20" s="3">
        <f>SUM(G4:G19)</f>
        <v>68690</v>
      </c>
      <c r="H20" s="3"/>
      <c r="I20" s="3">
        <f>SUM(I4:I19)</f>
        <v>66672.8</v>
      </c>
      <c r="J20" s="3">
        <f>SUM(J4:J19)</f>
        <v>-2017.2</v>
      </c>
      <c r="K20" s="7">
        <f>J20/G20</f>
        <v>-0.0293667200465861</v>
      </c>
      <c r="L20" s="8"/>
    </row>
  </sheetData>
  <mergeCells count="12">
    <mergeCell ref="A1:K1"/>
    <mergeCell ref="A2:I2"/>
    <mergeCell ref="A8:A9"/>
    <mergeCell ref="B8:B9"/>
    <mergeCell ref="D8:D9"/>
    <mergeCell ref="E8:E9"/>
    <mergeCell ref="F8:F9"/>
    <mergeCell ref="G8:G9"/>
    <mergeCell ref="H8:H9"/>
    <mergeCell ref="I8:I9"/>
    <mergeCell ref="J8:J9"/>
    <mergeCell ref="K8:K9"/>
  </mergeCells>
  <printOptions horizontalCentered="1"/>
  <pageMargins left="0.161111111111111" right="0.161111111111111" top="0.802777777777778" bottom="0.802777777777778" header="0.5" footer="0.5"/>
  <pageSetup paperSize="9" orientation="landscape" horizontalDpi="600"/>
  <headerFooter>
    <oddFooter>&amp;C第 &amp;P 页，共 &amp;N 页</oddFooter>
  </headerFooter>
  <rowBreaks count="1" manualBreakCount="1">
    <brk id="1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簧澤ф /白眼</cp:lastModifiedBy>
  <dcterms:created xsi:type="dcterms:W3CDTF">2022-04-14T03:36:00Z</dcterms:created>
  <dcterms:modified xsi:type="dcterms:W3CDTF">2024-02-29T15:12:36Z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B00ED610D3FC4BFFB9E4CC469379BF0B</vt:lpwstr>
  </property>
  <property fmtid="{D5CDD505-2E9C-101B-9397-08002B2CF9AE}" pid="3" name="KSOProductBuildVer">
    <vt:lpwstr>2052-12.1.0.16388</vt:lpwstr>
  </property>
  <property fmtid="{D5CDD505-2E9C-101B-9397-08002B2CF9AE}" pid="4" name="commondata">
    <vt:lpwstr>eyJoZGlkIjoiZDQ1ZTgzMjZiZWZjMTY0YTNiMjdmNWMzZWFlMGQwMmMifQ==</vt:lpwstr>
  </property>
</Properties>
</file>